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35"/>
  </bookViews>
  <sheets>
    <sheet name="Sheet1" sheetId="1" r:id="rId1"/>
  </sheets>
  <definedNames>
    <definedName name="_xlnm.Print_Area" localSheetId="0">Sheet1!$A$1:$G$104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<sst xmlns="http://schemas.openxmlformats.org/spreadsheetml/2006/main" count="281" uniqueCount="91">
  <si>
    <t>泉州辖区桥梁维修处治工程工程量清单表</t>
  </si>
  <si>
    <t>分项编号</t>
  </si>
  <si>
    <t>工程或费用名称</t>
  </si>
  <si>
    <t>单位</t>
  </si>
  <si>
    <t>数量</t>
  </si>
  <si>
    <t>单价（元）</t>
  </si>
  <si>
    <t>合价（元）</t>
  </si>
  <si>
    <t>备注</t>
  </si>
  <si>
    <t>一</t>
  </si>
  <si>
    <t>泉南高速</t>
  </si>
  <si>
    <t>101</t>
  </si>
  <si>
    <t>临时工程</t>
  </si>
  <si>
    <t>公路公里</t>
  </si>
  <si>
    <t>10106</t>
  </si>
  <si>
    <t>临时交通设施</t>
  </si>
  <si>
    <t>台班</t>
  </si>
  <si>
    <t>1010601</t>
  </si>
  <si>
    <t>保通临时安全设施</t>
  </si>
  <si>
    <t>设安全管控人员</t>
  </si>
  <si>
    <t>1010602</t>
  </si>
  <si>
    <t>施工平台措施非支座类</t>
  </si>
  <si>
    <t>跨</t>
  </si>
  <si>
    <t>1010603</t>
  </si>
  <si>
    <t>施工平台措施支座类</t>
  </si>
  <si>
    <t>一排梁</t>
  </si>
  <si>
    <t>1010604</t>
  </si>
  <si>
    <t>桥梁桥检车（暂定）</t>
  </si>
  <si>
    <t>含现场排查及验收</t>
  </si>
  <si>
    <t>1010605</t>
  </si>
  <si>
    <t>防撞车（暂定）</t>
  </si>
  <si>
    <t>暂定台班（100k）</t>
  </si>
  <si>
    <t>104</t>
  </si>
  <si>
    <t>桥梁涵洞工程</t>
  </si>
  <si>
    <t>km</t>
  </si>
  <si>
    <t>10406</t>
  </si>
  <si>
    <t>桥梁维护加固工程</t>
  </si>
  <si>
    <t>m2/m</t>
  </si>
  <si>
    <t>1040601</t>
  </si>
  <si>
    <t>上部结构</t>
  </si>
  <si>
    <t>处</t>
  </si>
  <si>
    <t>104060101</t>
  </si>
  <si>
    <t>专业裂缝封闭胶处理（缝宽＜0.15mm）</t>
  </si>
  <si>
    <t>m</t>
  </si>
  <si>
    <t>104060102</t>
  </si>
  <si>
    <t>专业灌缝胶进行灌缝处理（缝宽≥0.15mm）</t>
  </si>
  <si>
    <t>104060103</t>
  </si>
  <si>
    <t>凿除松散部位后聚合物砂浆修补</t>
  </si>
  <si>
    <t>m2</t>
  </si>
  <si>
    <t>104060104</t>
  </si>
  <si>
    <t>露筋部位除锈后聚合物砂浆修补</t>
  </si>
  <si>
    <t>104060105</t>
  </si>
  <si>
    <t>拆除模板</t>
  </si>
  <si>
    <t>1040602</t>
  </si>
  <si>
    <t>桥墩、桥台</t>
  </si>
  <si>
    <t>104060201</t>
  </si>
  <si>
    <t>104060203</t>
  </si>
  <si>
    <t>104060204</t>
  </si>
  <si>
    <t>1040603</t>
  </si>
  <si>
    <t>支座</t>
  </si>
  <si>
    <t>104060401</t>
  </si>
  <si>
    <t>支座裂缝封闭</t>
  </si>
  <si>
    <t>个</t>
  </si>
  <si>
    <t>104060402</t>
  </si>
  <si>
    <t>更换防尘罩</t>
  </si>
  <si>
    <t>104060403</t>
  </si>
  <si>
    <t>支座脱空加垫不锈钢板</t>
  </si>
  <si>
    <t>104060404</t>
  </si>
  <si>
    <t>更换支座（四氟板式橡胶支座400mm*500mm*116mm）</t>
  </si>
  <si>
    <t>dm3</t>
  </si>
  <si>
    <t>104060405</t>
  </si>
  <si>
    <t>支座顶升复位（串动）</t>
  </si>
  <si>
    <t>104060406</t>
  </si>
  <si>
    <t>垫石开裂破损</t>
  </si>
  <si>
    <t>104060407</t>
  </si>
  <si>
    <t>钢板锈蚀</t>
  </si>
  <si>
    <t>110</t>
  </si>
  <si>
    <t>专项费用</t>
  </si>
  <si>
    <t>元</t>
  </si>
  <si>
    <t>11001</t>
  </si>
  <si>
    <t>施工场地建设费</t>
  </si>
  <si>
    <t>11002</t>
  </si>
  <si>
    <t>安全生产费</t>
  </si>
  <si>
    <t>固定报价，不参与竞价（专职安全员，一个月7500，结算时需提供相应资料）</t>
  </si>
  <si>
    <t>增值税金（以上各项9%）</t>
  </si>
  <si>
    <t>总价（含9%增值税金）</t>
  </si>
  <si>
    <t>二</t>
  </si>
  <si>
    <t>晋石高速</t>
  </si>
  <si>
    <t>三</t>
  </si>
  <si>
    <t>莆永长大桥</t>
  </si>
  <si>
    <t>104060202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</si>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</sst>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6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  <scheme val="minor"/>
    </font>
    <font>
      <b/>
      <sz val="18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b/>
      <sz val="10"/>
      <name val="宋体"/>
      <charset val="134"/>
      <scheme val="maj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name val="Arial Narrow"/>
      <charset val="134"/>
    </font>
    <font>
      <sz val="10"/>
      <name val="Arial Narrow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/>
    <xf numFmtId="0" fontId="2" fillId="0" borderId="0"/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6" fillId="2" borderId="0" xfId="0" applyFont="1" applyFill="1" applyAlignment="1" applyProtection="1">
      <alignment horizontal="center" vertical="top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vertical="center"/>
    </xf>
    <xf numFmtId="0" fontId="7" fillId="2" borderId="1" xfId="0" applyFont="1" applyFill="1" applyBorder="1" applyAlignment="1" applyProtection="1">
      <alignment horizontal="left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10" fontId="13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176" fontId="11" fillId="0" borderId="1" xfId="49" applyNumberFormat="1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center" wrapText="1"/>
    </xf>
    <xf numFmtId="0" fontId="13" fillId="0" borderId="1" xfId="0" applyFont="1" applyFill="1" applyBorder="1" applyAlignment="1" applyProtection="1">
      <alignment horizontal="left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1" fillId="0" borderId="1" xfId="5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6" fontId="10" fillId="0" borderId="1" xfId="5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177" fontId="13" fillId="2" borderId="1" xfId="0" applyNumberFormat="1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00"/>
  <sheetViews>
    <sheetView tabSelected="1" topLeftCell="A89" workbookViewId="0">
      <selection activeCell="I40" sqref="I40"/>
    </sheetView>
  </sheetViews>
  <sheetFormatPr defaultColWidth="8.89166666666667" defaultRowHeight="13.5"/>
  <cols>
    <col min="1" max="1" width="9.725" style="6"/>
    <col min="2" max="2" width="22.5" style="6" customWidth="1"/>
    <col min="3" max="3" width="7.25" style="6" customWidth="1"/>
    <col min="4" max="4" width="7" style="6" customWidth="1"/>
    <col min="5" max="5" width="7.75" style="6" customWidth="1"/>
    <col min="6" max="6" width="11.125" style="6" customWidth="1"/>
    <col min="7" max="7" width="14.875" style="7" customWidth="1"/>
    <col min="8" max="16384" width="8.89166666666667" style="6"/>
  </cols>
  <sheetData>
    <row r="1" s="1" customFormat="1" ht="28" customHeight="1" spans="1:7">
      <c r="A1" s="8" t="s">
        <v>0</v>
      </c>
      <c r="B1" s="8"/>
      <c r="C1" s="8"/>
      <c r="D1" s="8"/>
      <c r="E1" s="8"/>
      <c r="F1" s="8"/>
      <c r="G1" s="8"/>
    </row>
    <row r="2" s="2" customFormat="1" ht="25" customHeight="1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/>
      <c r="I2" s="10"/>
      <c r="J2" s="10"/>
    </row>
    <row r="3" s="2" customFormat="1" ht="25" customHeight="1" spans="1:10">
      <c r="A3" s="11" t="s">
        <v>8</v>
      </c>
      <c r="B3" s="11" t="s">
        <v>9</v>
      </c>
      <c r="C3" s="9"/>
      <c r="D3" s="9"/>
      <c r="E3" s="9"/>
      <c r="F3" s="9"/>
      <c r="G3" s="12"/>
      <c r="H3" s="10"/>
      <c r="I3" s="10"/>
      <c r="J3" s="10"/>
    </row>
    <row r="4" s="2" customFormat="1" ht="31" customHeight="1" spans="1:16365">
      <c r="A4" s="13" t="s">
        <v>10</v>
      </c>
      <c r="B4" s="14" t="s">
        <v>11</v>
      </c>
      <c r="C4" s="15" t="s">
        <v>12</v>
      </c>
      <c r="D4" s="16"/>
      <c r="E4" s="16"/>
      <c r="F4" s="17">
        <f>SUM(F5:F10)</f>
        <v>1268327</v>
      </c>
      <c r="G4" s="12"/>
      <c r="H4" s="10"/>
      <c r="I4" s="10"/>
      <c r="J4" s="10"/>
      <c r="K4" s="10"/>
      <c r="XEJ4" s="3"/>
      <c r="XEK4" s="3"/>
    </row>
    <row r="5" s="2" customFormat="1" ht="31" customHeight="1" spans="1:16365">
      <c r="A5" s="13" t="s">
        <v>13</v>
      </c>
      <c r="B5" s="14" t="s">
        <v>14</v>
      </c>
      <c r="C5" s="15" t="s">
        <v>15</v>
      </c>
      <c r="D5" s="16"/>
      <c r="E5" s="16"/>
      <c r="F5" s="18"/>
      <c r="G5" s="12"/>
      <c r="H5" s="10"/>
      <c r="I5" s="10"/>
      <c r="J5" s="10"/>
      <c r="K5" s="10"/>
      <c r="XEJ5" s="3"/>
      <c r="XEK5" s="3"/>
    </row>
    <row r="6" s="2" customFormat="1" ht="31" customHeight="1" spans="1:16365">
      <c r="A6" s="13" t="s">
        <v>16</v>
      </c>
      <c r="B6" s="14" t="s">
        <v>17</v>
      </c>
      <c r="C6" s="15" t="s">
        <v>15</v>
      </c>
      <c r="D6" s="16">
        <v>214</v>
      </c>
      <c r="E6" s="16">
        <v>1350</v>
      </c>
      <c r="F6" s="18">
        <f>D6*E6</f>
        <v>288900</v>
      </c>
      <c r="G6" s="12" t="s">
        <v>18</v>
      </c>
      <c r="H6" s="10"/>
      <c r="I6" s="10"/>
      <c r="J6" s="10"/>
      <c r="K6" s="10"/>
      <c r="XEJ6" s="3"/>
      <c r="XEK6" s="3"/>
    </row>
    <row r="7" s="2" customFormat="1" ht="31" customHeight="1" spans="1:16365">
      <c r="A7" s="13" t="s">
        <v>19</v>
      </c>
      <c r="B7" s="14" t="s">
        <v>20</v>
      </c>
      <c r="C7" s="15" t="s">
        <v>21</v>
      </c>
      <c r="D7" s="16">
        <v>1285</v>
      </c>
      <c r="E7" s="16">
        <v>725</v>
      </c>
      <c r="F7" s="18">
        <f>D7*E7</f>
        <v>931625</v>
      </c>
      <c r="G7" s="12"/>
      <c r="H7" s="10"/>
      <c r="I7" s="10"/>
      <c r="J7" s="10"/>
      <c r="K7" s="10"/>
      <c r="XEJ7" s="3"/>
      <c r="XEK7" s="3"/>
    </row>
    <row r="8" s="3" customFormat="1" ht="28" customHeight="1" spans="1:7">
      <c r="A8" s="13" t="s">
        <v>22</v>
      </c>
      <c r="B8" s="14" t="s">
        <v>23</v>
      </c>
      <c r="C8" s="15" t="s">
        <v>24</v>
      </c>
      <c r="D8" s="16">
        <v>6</v>
      </c>
      <c r="E8" s="16">
        <v>1127</v>
      </c>
      <c r="F8" s="18">
        <f>D8*E8</f>
        <v>6762</v>
      </c>
      <c r="G8" s="19"/>
    </row>
    <row r="9" s="4" customFormat="1" ht="31" customHeight="1" spans="1:11">
      <c r="A9" s="13" t="s">
        <v>25</v>
      </c>
      <c r="B9" s="14" t="s">
        <v>26</v>
      </c>
      <c r="C9" s="15" t="s">
        <v>15</v>
      </c>
      <c r="D9" s="16">
        <v>5</v>
      </c>
      <c r="E9" s="16">
        <v>4088</v>
      </c>
      <c r="F9" s="18">
        <f>D9*E9</f>
        <v>20440</v>
      </c>
      <c r="G9" s="20" t="s">
        <v>27</v>
      </c>
      <c r="H9" s="21"/>
      <c r="I9" s="21"/>
      <c r="J9" s="21"/>
      <c r="K9" s="21"/>
    </row>
    <row r="10" s="4" customFormat="1" ht="31" customHeight="1" spans="1:11">
      <c r="A10" s="13" t="s">
        <v>28</v>
      </c>
      <c r="B10" s="14" t="s">
        <v>29</v>
      </c>
      <c r="C10" s="15" t="s">
        <v>15</v>
      </c>
      <c r="D10" s="16">
        <v>20</v>
      </c>
      <c r="E10" s="16">
        <v>1030</v>
      </c>
      <c r="F10" s="18">
        <f>D10*E10</f>
        <v>20600</v>
      </c>
      <c r="G10" s="20" t="s">
        <v>30</v>
      </c>
      <c r="H10" s="21"/>
      <c r="I10" s="21"/>
      <c r="J10" s="21"/>
      <c r="K10" s="21"/>
    </row>
    <row r="11" s="2" customFormat="1" ht="31" customHeight="1" spans="1:16365">
      <c r="A11" s="13" t="s">
        <v>31</v>
      </c>
      <c r="B11" s="14" t="s">
        <v>32</v>
      </c>
      <c r="C11" s="15" t="s">
        <v>33</v>
      </c>
      <c r="D11" s="16"/>
      <c r="E11" s="16"/>
      <c r="F11" s="22">
        <f>SUM(F14:F30)</f>
        <v>529718</v>
      </c>
      <c r="G11" s="12"/>
      <c r="H11" s="10"/>
      <c r="I11" s="10"/>
      <c r="J11" s="10"/>
      <c r="K11" s="10"/>
      <c r="XEJ11" s="3"/>
      <c r="XEK11" s="3"/>
    </row>
    <row r="12" s="2" customFormat="1" ht="31" customHeight="1" spans="1:16365">
      <c r="A12" s="13" t="s">
        <v>34</v>
      </c>
      <c r="B12" s="14" t="s">
        <v>35</v>
      </c>
      <c r="C12" s="15" t="s">
        <v>36</v>
      </c>
      <c r="D12" s="16"/>
      <c r="E12" s="16"/>
      <c r="F12" s="18"/>
      <c r="G12" s="12"/>
      <c r="H12" s="10"/>
      <c r="I12" s="10"/>
      <c r="J12" s="10"/>
      <c r="K12" s="10"/>
      <c r="XEJ12" s="3"/>
      <c r="XEK12" s="3"/>
    </row>
    <row r="13" s="2" customFormat="1" ht="31" customHeight="1" spans="1:16365">
      <c r="A13" s="13" t="s">
        <v>37</v>
      </c>
      <c r="B13" s="14" t="s">
        <v>38</v>
      </c>
      <c r="C13" s="15" t="s">
        <v>39</v>
      </c>
      <c r="D13" s="23"/>
      <c r="E13" s="16"/>
      <c r="F13" s="18"/>
      <c r="G13" s="12"/>
      <c r="H13" s="10"/>
      <c r="I13" s="10"/>
      <c r="J13" s="10"/>
      <c r="K13" s="10"/>
      <c r="XEJ13" s="3"/>
      <c r="XEK13" s="3"/>
    </row>
    <row r="14" s="2" customFormat="1" ht="31" customHeight="1" spans="1:16365">
      <c r="A14" s="13" t="s">
        <v>40</v>
      </c>
      <c r="B14" s="14" t="s">
        <v>41</v>
      </c>
      <c r="C14" s="15" t="s">
        <v>42</v>
      </c>
      <c r="D14" s="23">
        <v>6086</v>
      </c>
      <c r="E14" s="16">
        <v>26</v>
      </c>
      <c r="F14" s="18">
        <f t="shared" ref="F14:F18" si="0">D14*E14</f>
        <v>158236</v>
      </c>
      <c r="G14" s="12"/>
      <c r="H14" s="10"/>
      <c r="I14" s="10"/>
      <c r="J14" s="10"/>
      <c r="K14" s="10"/>
      <c r="XEJ14" s="3"/>
      <c r="XEK14" s="3"/>
    </row>
    <row r="15" s="2" customFormat="1" ht="31" customHeight="1" spans="1:16365">
      <c r="A15" s="13" t="s">
        <v>43</v>
      </c>
      <c r="B15" s="14" t="s">
        <v>44</v>
      </c>
      <c r="C15" s="15" t="s">
        <v>42</v>
      </c>
      <c r="D15" s="23">
        <v>648</v>
      </c>
      <c r="E15" s="16">
        <v>48</v>
      </c>
      <c r="F15" s="18">
        <f t="shared" si="0"/>
        <v>31104</v>
      </c>
      <c r="G15" s="12"/>
      <c r="H15" s="10"/>
      <c r="I15" s="10"/>
      <c r="J15" s="10"/>
      <c r="K15" s="10"/>
      <c r="XEJ15" s="3"/>
      <c r="XEK15" s="3"/>
    </row>
    <row r="16" s="2" customFormat="1" ht="31" customHeight="1" spans="1:16365">
      <c r="A16" s="13" t="s">
        <v>45</v>
      </c>
      <c r="B16" s="14" t="s">
        <v>46</v>
      </c>
      <c r="C16" s="15" t="s">
        <v>47</v>
      </c>
      <c r="D16" s="23">
        <v>534</v>
      </c>
      <c r="E16" s="16">
        <v>193</v>
      </c>
      <c r="F16" s="18">
        <f t="shared" si="0"/>
        <v>103062</v>
      </c>
      <c r="G16" s="12"/>
      <c r="H16" s="10"/>
      <c r="I16" s="10"/>
      <c r="J16" s="10"/>
      <c r="K16" s="10"/>
      <c r="XEJ16" s="3"/>
      <c r="XEK16" s="3"/>
    </row>
    <row r="17" s="2" customFormat="1" ht="32" customHeight="1" spans="1:16365">
      <c r="A17" s="13" t="s">
        <v>48</v>
      </c>
      <c r="B17" s="14" t="s">
        <v>49</v>
      </c>
      <c r="C17" s="15" t="s">
        <v>47</v>
      </c>
      <c r="D17" s="23">
        <v>285</v>
      </c>
      <c r="E17" s="16">
        <v>193</v>
      </c>
      <c r="F17" s="18">
        <f t="shared" si="0"/>
        <v>55005</v>
      </c>
      <c r="G17" s="12"/>
      <c r="H17" s="10"/>
      <c r="I17" s="10"/>
      <c r="J17" s="10"/>
      <c r="K17" s="10"/>
      <c r="XEJ17" s="3"/>
      <c r="XEK17" s="3"/>
    </row>
    <row r="18" s="2" customFormat="1" ht="32" customHeight="1" spans="1:16365">
      <c r="A18" s="13" t="s">
        <v>50</v>
      </c>
      <c r="B18" s="14" t="s">
        <v>51</v>
      </c>
      <c r="C18" s="15" t="s">
        <v>39</v>
      </c>
      <c r="D18" s="23">
        <v>31</v>
      </c>
      <c r="E18" s="16">
        <v>141</v>
      </c>
      <c r="F18" s="18">
        <f t="shared" si="0"/>
        <v>4371</v>
      </c>
      <c r="G18" s="12"/>
      <c r="H18" s="10"/>
      <c r="I18" s="10"/>
      <c r="J18" s="10"/>
      <c r="K18" s="10"/>
      <c r="XEJ18" s="3"/>
      <c r="XEK18" s="3"/>
    </row>
    <row r="19" s="2" customFormat="1" ht="32" customHeight="1" spans="1:16365">
      <c r="A19" s="13" t="s">
        <v>52</v>
      </c>
      <c r="B19" s="14" t="s">
        <v>53</v>
      </c>
      <c r="C19" s="15" t="s">
        <v>39</v>
      </c>
      <c r="D19" s="16"/>
      <c r="E19" s="16"/>
      <c r="F19" s="18"/>
      <c r="G19" s="12"/>
      <c r="H19" s="10"/>
      <c r="I19" s="10"/>
      <c r="J19" s="10"/>
      <c r="K19" s="10"/>
      <c r="XEJ19" s="3"/>
      <c r="XEK19" s="3"/>
    </row>
    <row r="20" s="2" customFormat="1" ht="32" customHeight="1" spans="1:16365">
      <c r="A20" s="13" t="s">
        <v>54</v>
      </c>
      <c r="B20" s="14" t="s">
        <v>41</v>
      </c>
      <c r="C20" s="15" t="s">
        <v>42</v>
      </c>
      <c r="D20" s="16">
        <v>562</v>
      </c>
      <c r="E20" s="16">
        <v>26</v>
      </c>
      <c r="F20" s="18">
        <f t="shared" ref="F20:F22" si="1">D20*E20</f>
        <v>14612</v>
      </c>
      <c r="G20" s="12"/>
      <c r="H20" s="10"/>
      <c r="I20" s="10"/>
      <c r="J20" s="10"/>
      <c r="K20" s="10"/>
      <c r="XEJ20" s="3"/>
      <c r="XEK20" s="3"/>
    </row>
    <row r="21" s="2" customFormat="1" ht="32" customHeight="1" spans="1:16365">
      <c r="A21" s="13" t="s">
        <v>55</v>
      </c>
      <c r="B21" s="14" t="s">
        <v>46</v>
      </c>
      <c r="C21" s="15" t="s">
        <v>47</v>
      </c>
      <c r="D21" s="16">
        <v>68</v>
      </c>
      <c r="E21" s="16">
        <v>193</v>
      </c>
      <c r="F21" s="18">
        <f t="shared" si="1"/>
        <v>13124</v>
      </c>
      <c r="G21" s="12"/>
      <c r="H21" s="10"/>
      <c r="I21" s="10"/>
      <c r="J21" s="10"/>
      <c r="K21" s="10"/>
      <c r="XEJ21" s="3"/>
      <c r="XEK21" s="3"/>
    </row>
    <row r="22" s="2" customFormat="1" ht="32" customHeight="1" spans="1:16365">
      <c r="A22" s="13" t="s">
        <v>56</v>
      </c>
      <c r="B22" s="14" t="s">
        <v>49</v>
      </c>
      <c r="C22" s="15" t="s">
        <v>47</v>
      </c>
      <c r="D22" s="16">
        <v>43</v>
      </c>
      <c r="E22" s="16">
        <v>193</v>
      </c>
      <c r="F22" s="18">
        <f t="shared" si="1"/>
        <v>8299</v>
      </c>
      <c r="G22" s="12"/>
      <c r="H22" s="10"/>
      <c r="I22" s="10"/>
      <c r="J22" s="10"/>
      <c r="K22" s="10"/>
      <c r="XEJ22" s="3"/>
      <c r="XEK22" s="3"/>
    </row>
    <row r="23" s="2" customFormat="1" ht="32" customHeight="1" spans="1:16365">
      <c r="A23" s="13" t="s">
        <v>57</v>
      </c>
      <c r="B23" s="14" t="s">
        <v>58</v>
      </c>
      <c r="C23" s="15" t="s">
        <v>39</v>
      </c>
      <c r="D23" s="16"/>
      <c r="E23" s="16"/>
      <c r="F23" s="18"/>
      <c r="G23" s="12"/>
      <c r="H23" s="10"/>
      <c r="I23" s="10"/>
      <c r="J23" s="10"/>
      <c r="K23" s="10"/>
      <c r="XEJ23" s="3"/>
      <c r="XEK23" s="3"/>
    </row>
    <row r="24" s="2" customFormat="1" ht="32" customHeight="1" spans="1:16365">
      <c r="A24" s="13" t="s">
        <v>59</v>
      </c>
      <c r="B24" s="14" t="s">
        <v>60</v>
      </c>
      <c r="C24" s="15" t="s">
        <v>61</v>
      </c>
      <c r="D24" s="16">
        <v>184</v>
      </c>
      <c r="E24" s="16">
        <v>33</v>
      </c>
      <c r="F24" s="18">
        <f t="shared" ref="F24:F30" si="2">D24*E24</f>
        <v>6072</v>
      </c>
      <c r="G24" s="12"/>
      <c r="H24" s="10"/>
      <c r="I24" s="10"/>
      <c r="J24" s="10"/>
      <c r="K24" s="10"/>
      <c r="XEJ24" s="3"/>
      <c r="XEK24" s="3"/>
    </row>
    <row r="25" s="2" customFormat="1" ht="32" customHeight="1" spans="1:16365">
      <c r="A25" s="13" t="s">
        <v>62</v>
      </c>
      <c r="B25" s="14" t="s">
        <v>63</v>
      </c>
      <c r="C25" s="15" t="s">
        <v>61</v>
      </c>
      <c r="D25" s="16">
        <v>204</v>
      </c>
      <c r="E25" s="16">
        <v>25</v>
      </c>
      <c r="F25" s="18">
        <f t="shared" si="2"/>
        <v>5100</v>
      </c>
      <c r="G25" s="12"/>
      <c r="H25" s="10"/>
      <c r="I25" s="10"/>
      <c r="J25" s="10"/>
      <c r="K25" s="10"/>
      <c r="XEJ25" s="3"/>
      <c r="XEK25" s="3"/>
    </row>
    <row r="26" s="2" customFormat="1" ht="32" customHeight="1" spans="1:16365">
      <c r="A26" s="13" t="s">
        <v>64</v>
      </c>
      <c r="B26" s="14" t="s">
        <v>65</v>
      </c>
      <c r="C26" s="15" t="s">
        <v>61</v>
      </c>
      <c r="D26" s="16">
        <v>138</v>
      </c>
      <c r="E26" s="16">
        <v>80</v>
      </c>
      <c r="F26" s="18">
        <f t="shared" si="2"/>
        <v>11040</v>
      </c>
      <c r="G26" s="12"/>
      <c r="H26" s="10"/>
      <c r="I26" s="10"/>
      <c r="J26" s="10"/>
      <c r="K26" s="10"/>
      <c r="XEJ26" s="3"/>
      <c r="XEK26" s="3"/>
    </row>
    <row r="27" s="3" customFormat="1" ht="29" customHeight="1" spans="1:7">
      <c r="A27" s="13" t="s">
        <v>66</v>
      </c>
      <c r="B27" s="14" t="s">
        <v>67</v>
      </c>
      <c r="C27" s="15" t="s">
        <v>68</v>
      </c>
      <c r="D27" s="16">
        <v>696</v>
      </c>
      <c r="E27" s="16">
        <v>163</v>
      </c>
      <c r="F27" s="18">
        <f t="shared" si="2"/>
        <v>113448</v>
      </c>
      <c r="G27" s="19"/>
    </row>
    <row r="28" s="2" customFormat="1" ht="31" customHeight="1" spans="1:16365">
      <c r="A28" s="13" t="s">
        <v>69</v>
      </c>
      <c r="B28" s="14" t="s">
        <v>70</v>
      </c>
      <c r="C28" s="15" t="s">
        <v>61</v>
      </c>
      <c r="D28" s="16">
        <v>20</v>
      </c>
      <c r="E28" s="16">
        <v>151</v>
      </c>
      <c r="F28" s="18">
        <f t="shared" si="2"/>
        <v>3020</v>
      </c>
      <c r="G28" s="12"/>
      <c r="H28" s="10"/>
      <c r="I28" s="10"/>
      <c r="J28" s="10"/>
      <c r="K28" s="10"/>
      <c r="XEJ28" s="3"/>
      <c r="XEK28" s="3"/>
    </row>
    <row r="29" s="2" customFormat="1" ht="31" customHeight="1" spans="1:16365">
      <c r="A29" s="13" t="s">
        <v>71</v>
      </c>
      <c r="B29" s="14" t="s">
        <v>72</v>
      </c>
      <c r="C29" s="15" t="s">
        <v>61</v>
      </c>
      <c r="D29" s="16">
        <v>5</v>
      </c>
      <c r="E29" s="16">
        <v>69</v>
      </c>
      <c r="F29" s="18">
        <f t="shared" si="2"/>
        <v>345</v>
      </c>
      <c r="G29" s="12"/>
      <c r="H29" s="10"/>
      <c r="I29" s="10"/>
      <c r="J29" s="10"/>
      <c r="K29" s="10"/>
      <c r="XEJ29" s="3"/>
      <c r="XEK29" s="3"/>
    </row>
    <row r="30" s="2" customFormat="1" ht="31" customHeight="1" spans="1:16365">
      <c r="A30" s="13" t="s">
        <v>73</v>
      </c>
      <c r="B30" s="14" t="s">
        <v>74</v>
      </c>
      <c r="C30" s="15" t="s">
        <v>61</v>
      </c>
      <c r="D30" s="16">
        <v>90</v>
      </c>
      <c r="E30" s="16">
        <v>32</v>
      </c>
      <c r="F30" s="18">
        <f t="shared" si="2"/>
        <v>2880</v>
      </c>
      <c r="G30" s="12"/>
      <c r="H30" s="10"/>
      <c r="I30" s="10"/>
      <c r="J30" s="10"/>
      <c r="K30" s="10"/>
      <c r="XEJ30" s="3"/>
      <c r="XEK30" s="3"/>
    </row>
    <row r="31" s="5" customFormat="1" ht="23.5" customHeight="1" spans="1:7">
      <c r="A31" s="24" t="s">
        <v>75</v>
      </c>
      <c r="B31" s="25" t="s">
        <v>76</v>
      </c>
      <c r="C31" s="26" t="s">
        <v>77</v>
      </c>
      <c r="D31" s="27"/>
      <c r="E31" s="27"/>
      <c r="F31" s="28">
        <f>F33</f>
        <v>53941.35</v>
      </c>
      <c r="G31" s="19"/>
    </row>
    <row r="32" s="3" customFormat="1" ht="23.5" customHeight="1" spans="1:7">
      <c r="A32" s="13" t="s">
        <v>78</v>
      </c>
      <c r="B32" s="14" t="s">
        <v>79</v>
      </c>
      <c r="C32" s="15" t="s">
        <v>77</v>
      </c>
      <c r="D32" s="29"/>
      <c r="E32" s="29"/>
      <c r="F32" s="30"/>
      <c r="G32" s="19"/>
    </row>
    <row r="33" s="3" customFormat="1" ht="63" customHeight="1" spans="1:7">
      <c r="A33" s="13" t="s">
        <v>80</v>
      </c>
      <c r="B33" s="14" t="s">
        <v>81</v>
      </c>
      <c r="C33" s="15" t="s">
        <v>77</v>
      </c>
      <c r="D33" s="29">
        <v>1</v>
      </c>
      <c r="E33" s="29">
        <v>53941</v>
      </c>
      <c r="F33" s="28">
        <f>(F4+F11)*0.03</f>
        <v>53941.35</v>
      </c>
      <c r="G33" s="12" t="s">
        <v>82</v>
      </c>
    </row>
    <row r="34" s="6" customFormat="1" ht="21" customHeight="1" spans="1:7">
      <c r="A34" s="31" t="s">
        <v>83</v>
      </c>
      <c r="B34" s="31"/>
      <c r="C34" s="31"/>
      <c r="D34" s="31"/>
      <c r="E34" s="31"/>
      <c r="F34" s="32">
        <f>(F4+F11)*0.09</f>
        <v>161824.05</v>
      </c>
      <c r="G34" s="24"/>
    </row>
    <row r="35" ht="21" customHeight="1" spans="1:7">
      <c r="A35" s="33" t="s">
        <v>84</v>
      </c>
      <c r="B35" s="33"/>
      <c r="C35" s="33"/>
      <c r="D35" s="33"/>
      <c r="E35" s="33"/>
      <c r="F35" s="32">
        <f>F4+F11+F31+F34</f>
        <v>2013810.4</v>
      </c>
      <c r="G35" s="24"/>
    </row>
    <row r="36" s="2" customFormat="1" ht="25" customHeight="1" spans="1:10">
      <c r="A36" s="11" t="s">
        <v>85</v>
      </c>
      <c r="B36" s="11" t="s">
        <v>86</v>
      </c>
      <c r="C36" s="9"/>
      <c r="D36" s="9"/>
      <c r="E36" s="9"/>
      <c r="F36" s="9"/>
      <c r="G36" s="12"/>
      <c r="H36" s="10"/>
      <c r="I36" s="10"/>
      <c r="J36" s="10"/>
    </row>
    <row r="37" s="2" customFormat="1" ht="31" customHeight="1" spans="1:16365">
      <c r="A37" s="13" t="s">
        <v>10</v>
      </c>
      <c r="B37" s="14" t="s">
        <v>11</v>
      </c>
      <c r="C37" s="15" t="s">
        <v>12</v>
      </c>
      <c r="D37" s="16"/>
      <c r="E37" s="16"/>
      <c r="F37" s="17">
        <f>SUM(F38:F42)</f>
        <v>875234</v>
      </c>
      <c r="G37" s="12"/>
      <c r="H37" s="10"/>
      <c r="I37" s="10"/>
      <c r="J37" s="10"/>
      <c r="K37" s="10"/>
      <c r="XEJ37" s="3"/>
      <c r="XEK37" s="3"/>
    </row>
    <row r="38" s="2" customFormat="1" ht="31" customHeight="1" spans="1:16365">
      <c r="A38" s="13" t="s">
        <v>13</v>
      </c>
      <c r="B38" s="14" t="s">
        <v>14</v>
      </c>
      <c r="C38" s="15" t="s">
        <v>15</v>
      </c>
      <c r="D38" s="16"/>
      <c r="E38" s="16"/>
      <c r="F38" s="18"/>
      <c r="G38" s="12"/>
      <c r="H38" s="10"/>
      <c r="I38" s="10"/>
      <c r="J38" s="10"/>
      <c r="K38" s="10"/>
      <c r="XEJ38" s="3"/>
      <c r="XEK38" s="3"/>
    </row>
    <row r="39" s="2" customFormat="1" ht="31" customHeight="1" spans="1:16365">
      <c r="A39" s="13" t="s">
        <v>16</v>
      </c>
      <c r="B39" s="14" t="s">
        <v>17</v>
      </c>
      <c r="C39" s="15" t="s">
        <v>15</v>
      </c>
      <c r="D39" s="16">
        <v>147</v>
      </c>
      <c r="E39" s="16">
        <v>1350</v>
      </c>
      <c r="F39" s="18">
        <f>D39*E39</f>
        <v>198450</v>
      </c>
      <c r="G39" s="12" t="s">
        <v>18</v>
      </c>
      <c r="H39" s="10"/>
      <c r="I39" s="10"/>
      <c r="J39" s="10"/>
      <c r="K39" s="10"/>
      <c r="XEJ39" s="3"/>
      <c r="XEK39" s="3"/>
    </row>
    <row r="40" s="2" customFormat="1" ht="31" customHeight="1" spans="1:16365">
      <c r="A40" s="13" t="s">
        <v>19</v>
      </c>
      <c r="B40" s="14" t="s">
        <v>20</v>
      </c>
      <c r="C40" s="15" t="s">
        <v>21</v>
      </c>
      <c r="D40" s="16">
        <v>895</v>
      </c>
      <c r="E40" s="16">
        <v>725</v>
      </c>
      <c r="F40" s="18">
        <f>D40*E40</f>
        <v>648875</v>
      </c>
      <c r="G40" s="12"/>
      <c r="H40" s="10"/>
      <c r="I40" s="10"/>
      <c r="J40" s="10"/>
      <c r="K40" s="10"/>
      <c r="XEJ40" s="3"/>
      <c r="XEK40" s="3"/>
    </row>
    <row r="41" s="3" customFormat="1" ht="23.5" customHeight="1" spans="1:7">
      <c r="A41" s="13" t="s">
        <v>22</v>
      </c>
      <c r="B41" s="14" t="s">
        <v>23</v>
      </c>
      <c r="C41" s="15" t="s">
        <v>24</v>
      </c>
      <c r="D41" s="16">
        <v>3</v>
      </c>
      <c r="E41" s="16">
        <v>1127</v>
      </c>
      <c r="F41" s="18">
        <f>D41*E41</f>
        <v>3381</v>
      </c>
      <c r="G41" s="19"/>
    </row>
    <row r="42" s="4" customFormat="1" ht="31" customHeight="1" spans="1:11">
      <c r="A42" s="13" t="s">
        <v>25</v>
      </c>
      <c r="B42" s="14" t="s">
        <v>26</v>
      </c>
      <c r="C42" s="15" t="s">
        <v>15</v>
      </c>
      <c r="D42" s="16">
        <v>6</v>
      </c>
      <c r="E42" s="16">
        <v>4088</v>
      </c>
      <c r="F42" s="18">
        <f>D42*E42</f>
        <v>24528</v>
      </c>
      <c r="G42" s="20" t="s">
        <v>27</v>
      </c>
      <c r="H42" s="21"/>
      <c r="I42" s="21"/>
      <c r="J42" s="21"/>
      <c r="K42" s="21"/>
    </row>
    <row r="43" s="2" customFormat="1" ht="31" customHeight="1" spans="1:16365">
      <c r="A43" s="13" t="s">
        <v>31</v>
      </c>
      <c r="B43" s="14" t="s">
        <v>32</v>
      </c>
      <c r="C43" s="15" t="s">
        <v>33</v>
      </c>
      <c r="D43" s="16"/>
      <c r="E43" s="16"/>
      <c r="F43" s="22">
        <f>SUM(F46:F62)</f>
        <v>405217</v>
      </c>
      <c r="G43" s="12"/>
      <c r="H43" s="10"/>
      <c r="I43" s="10"/>
      <c r="J43" s="10"/>
      <c r="K43" s="10"/>
      <c r="XEJ43" s="3"/>
      <c r="XEK43" s="3"/>
    </row>
    <row r="44" s="2" customFormat="1" ht="31" customHeight="1" spans="1:16365">
      <c r="A44" s="13" t="s">
        <v>34</v>
      </c>
      <c r="B44" s="14" t="s">
        <v>35</v>
      </c>
      <c r="C44" s="15" t="s">
        <v>36</v>
      </c>
      <c r="D44" s="16"/>
      <c r="E44" s="16"/>
      <c r="F44" s="18"/>
      <c r="G44" s="12"/>
      <c r="H44" s="10"/>
      <c r="I44" s="10"/>
      <c r="J44" s="10"/>
      <c r="K44" s="10"/>
      <c r="XEJ44" s="3"/>
      <c r="XEK44" s="3"/>
    </row>
    <row r="45" s="2" customFormat="1" ht="31" customHeight="1" spans="1:16365">
      <c r="A45" s="13" t="s">
        <v>37</v>
      </c>
      <c r="B45" s="14" t="s">
        <v>38</v>
      </c>
      <c r="C45" s="15" t="s">
        <v>39</v>
      </c>
      <c r="D45" s="23"/>
      <c r="E45" s="16"/>
      <c r="F45" s="18"/>
      <c r="G45" s="12"/>
      <c r="H45" s="10"/>
      <c r="I45" s="10"/>
      <c r="J45" s="10"/>
      <c r="K45" s="10"/>
      <c r="XEJ45" s="3"/>
      <c r="XEK45" s="3"/>
    </row>
    <row r="46" s="2" customFormat="1" ht="31" customHeight="1" spans="1:16365">
      <c r="A46" s="13" t="s">
        <v>40</v>
      </c>
      <c r="B46" s="14" t="s">
        <v>41</v>
      </c>
      <c r="C46" s="15" t="s">
        <v>42</v>
      </c>
      <c r="D46" s="23">
        <v>4884</v>
      </c>
      <c r="E46" s="16">
        <v>26</v>
      </c>
      <c r="F46" s="18">
        <f t="shared" ref="F43:F50" si="3">D46*E46</f>
        <v>126984</v>
      </c>
      <c r="G46" s="12"/>
      <c r="H46" s="10"/>
      <c r="I46" s="10"/>
      <c r="J46" s="10"/>
      <c r="K46" s="10"/>
      <c r="XEJ46" s="3"/>
      <c r="XEK46" s="3"/>
    </row>
    <row r="47" s="2" customFormat="1" ht="31" customHeight="1" spans="1:16365">
      <c r="A47" s="13" t="s">
        <v>43</v>
      </c>
      <c r="B47" s="14" t="s">
        <v>44</v>
      </c>
      <c r="C47" s="15" t="s">
        <v>42</v>
      </c>
      <c r="D47" s="23">
        <v>528</v>
      </c>
      <c r="E47" s="16">
        <v>48</v>
      </c>
      <c r="F47" s="18">
        <f t="shared" si="3"/>
        <v>25344</v>
      </c>
      <c r="G47" s="12"/>
      <c r="H47" s="10"/>
      <c r="I47" s="10"/>
      <c r="J47" s="10"/>
      <c r="K47" s="10"/>
      <c r="XEJ47" s="3"/>
      <c r="XEK47" s="3"/>
    </row>
    <row r="48" s="2" customFormat="1" ht="31" customHeight="1" spans="1:16365">
      <c r="A48" s="13" t="s">
        <v>45</v>
      </c>
      <c r="B48" s="14" t="s">
        <v>46</v>
      </c>
      <c r="C48" s="15" t="s">
        <v>47</v>
      </c>
      <c r="D48" s="23">
        <v>382</v>
      </c>
      <c r="E48" s="16">
        <v>193</v>
      </c>
      <c r="F48" s="18">
        <f t="shared" si="3"/>
        <v>73726</v>
      </c>
      <c r="G48" s="12"/>
      <c r="H48" s="10"/>
      <c r="I48" s="10"/>
      <c r="J48" s="10"/>
      <c r="K48" s="10"/>
      <c r="XEJ48" s="3"/>
      <c r="XEK48" s="3"/>
    </row>
    <row r="49" s="2" customFormat="1" ht="32" customHeight="1" spans="1:16365">
      <c r="A49" s="13" t="s">
        <v>48</v>
      </c>
      <c r="B49" s="14" t="s">
        <v>49</v>
      </c>
      <c r="C49" s="15" t="s">
        <v>47</v>
      </c>
      <c r="D49" s="23">
        <v>244</v>
      </c>
      <c r="E49" s="16">
        <v>193</v>
      </c>
      <c r="F49" s="18">
        <f t="shared" si="3"/>
        <v>47092</v>
      </c>
      <c r="G49" s="12"/>
      <c r="H49" s="10"/>
      <c r="I49" s="10"/>
      <c r="J49" s="10"/>
      <c r="K49" s="10"/>
      <c r="XEJ49" s="3"/>
      <c r="XEK49" s="3"/>
    </row>
    <row r="50" s="2" customFormat="1" ht="32" customHeight="1" spans="1:16365">
      <c r="A50" s="13" t="s">
        <v>50</v>
      </c>
      <c r="B50" s="14" t="s">
        <v>51</v>
      </c>
      <c r="C50" s="15" t="s">
        <v>39</v>
      </c>
      <c r="D50" s="23">
        <v>42</v>
      </c>
      <c r="E50" s="16">
        <v>141</v>
      </c>
      <c r="F50" s="18">
        <f t="shared" si="3"/>
        <v>5922</v>
      </c>
      <c r="G50" s="12"/>
      <c r="H50" s="10"/>
      <c r="I50" s="10"/>
      <c r="J50" s="10"/>
      <c r="K50" s="10"/>
      <c r="XEJ50" s="3"/>
      <c r="XEK50" s="3"/>
    </row>
    <row r="51" s="2" customFormat="1" ht="32" customHeight="1" spans="1:16365">
      <c r="A51" s="13" t="s">
        <v>52</v>
      </c>
      <c r="B51" s="14" t="s">
        <v>53</v>
      </c>
      <c r="C51" s="15" t="s">
        <v>39</v>
      </c>
      <c r="D51" s="16"/>
      <c r="E51" s="16"/>
      <c r="F51" s="18"/>
      <c r="G51" s="12"/>
      <c r="H51" s="10"/>
      <c r="I51" s="10"/>
      <c r="J51" s="10"/>
      <c r="K51" s="10"/>
      <c r="XEJ51" s="3"/>
      <c r="XEK51" s="3"/>
    </row>
    <row r="52" s="2" customFormat="1" ht="32" customHeight="1" spans="1:16365">
      <c r="A52" s="13" t="s">
        <v>54</v>
      </c>
      <c r="B52" s="14" t="s">
        <v>41</v>
      </c>
      <c r="C52" s="15" t="s">
        <v>42</v>
      </c>
      <c r="D52" s="16">
        <v>595</v>
      </c>
      <c r="E52" s="16">
        <v>26</v>
      </c>
      <c r="F52" s="18">
        <f t="shared" ref="F52:F54" si="4">D52*E52</f>
        <v>15470</v>
      </c>
      <c r="G52" s="12"/>
      <c r="H52" s="10"/>
      <c r="I52" s="10"/>
      <c r="J52" s="10"/>
      <c r="K52" s="10"/>
      <c r="XEJ52" s="3"/>
      <c r="XEK52" s="3"/>
    </row>
    <row r="53" s="2" customFormat="1" ht="32" customHeight="1" spans="1:16365">
      <c r="A53" s="13" t="s">
        <v>55</v>
      </c>
      <c r="B53" s="14" t="s">
        <v>46</v>
      </c>
      <c r="C53" s="15" t="s">
        <v>47</v>
      </c>
      <c r="D53" s="16">
        <v>96</v>
      </c>
      <c r="E53" s="16">
        <v>193</v>
      </c>
      <c r="F53" s="18">
        <f t="shared" si="4"/>
        <v>18528</v>
      </c>
      <c r="G53" s="12"/>
      <c r="H53" s="10"/>
      <c r="I53" s="10"/>
      <c r="J53" s="10"/>
      <c r="K53" s="10"/>
      <c r="XEJ53" s="3"/>
      <c r="XEK53" s="3"/>
    </row>
    <row r="54" s="2" customFormat="1" ht="32" customHeight="1" spans="1:16365">
      <c r="A54" s="13" t="s">
        <v>56</v>
      </c>
      <c r="B54" s="14" t="s">
        <v>49</v>
      </c>
      <c r="C54" s="15" t="s">
        <v>47</v>
      </c>
      <c r="D54" s="16">
        <v>68</v>
      </c>
      <c r="E54" s="16">
        <v>193</v>
      </c>
      <c r="F54" s="18">
        <f t="shared" si="4"/>
        <v>13124</v>
      </c>
      <c r="G54" s="12"/>
      <c r="H54" s="10"/>
      <c r="I54" s="10"/>
      <c r="J54" s="10"/>
      <c r="K54" s="10"/>
      <c r="XEJ54" s="3"/>
      <c r="XEK54" s="3"/>
    </row>
    <row r="55" s="2" customFormat="1" ht="32" customHeight="1" spans="1:16365">
      <c r="A55" s="13" t="s">
        <v>57</v>
      </c>
      <c r="B55" s="14" t="s">
        <v>58</v>
      </c>
      <c r="C55" s="15" t="s">
        <v>39</v>
      </c>
      <c r="D55" s="16"/>
      <c r="E55" s="16"/>
      <c r="F55" s="18"/>
      <c r="G55" s="12"/>
      <c r="H55" s="10"/>
      <c r="I55" s="10"/>
      <c r="J55" s="10"/>
      <c r="K55" s="10"/>
      <c r="XEJ55" s="3"/>
      <c r="XEK55" s="3"/>
    </row>
    <row r="56" s="2" customFormat="1" ht="32" customHeight="1" spans="1:16365">
      <c r="A56" s="13">
        <v>104060301</v>
      </c>
      <c r="B56" s="14" t="s">
        <v>60</v>
      </c>
      <c r="C56" s="15" t="s">
        <v>61</v>
      </c>
      <c r="D56" s="16">
        <v>115</v>
      </c>
      <c r="E56" s="16">
        <v>33</v>
      </c>
      <c r="F56" s="18">
        <f t="shared" ref="F56:F62" si="5">D56*E56</f>
        <v>3795</v>
      </c>
      <c r="G56" s="12"/>
      <c r="H56" s="10"/>
      <c r="I56" s="10"/>
      <c r="J56" s="10"/>
      <c r="K56" s="10"/>
      <c r="XEJ56" s="3"/>
      <c r="XEK56" s="3"/>
    </row>
    <row r="57" s="2" customFormat="1" ht="32" customHeight="1" spans="1:16365">
      <c r="A57" s="13">
        <v>104060302</v>
      </c>
      <c r="B57" s="14" t="s">
        <v>63</v>
      </c>
      <c r="C57" s="15" t="s">
        <v>61</v>
      </c>
      <c r="D57" s="16">
        <v>120</v>
      </c>
      <c r="E57" s="16">
        <v>25</v>
      </c>
      <c r="F57" s="18">
        <f t="shared" si="5"/>
        <v>3000</v>
      </c>
      <c r="G57" s="12"/>
      <c r="H57" s="10"/>
      <c r="I57" s="10"/>
      <c r="J57" s="10"/>
      <c r="K57" s="10"/>
      <c r="XEJ57" s="3"/>
      <c r="XEK57" s="3"/>
    </row>
    <row r="58" s="2" customFormat="1" ht="32" customHeight="1" spans="1:16365">
      <c r="A58" s="13">
        <v>104060303</v>
      </c>
      <c r="B58" s="14" t="s">
        <v>65</v>
      </c>
      <c r="C58" s="15" t="s">
        <v>61</v>
      </c>
      <c r="D58" s="16">
        <v>106</v>
      </c>
      <c r="E58" s="16">
        <v>80</v>
      </c>
      <c r="F58" s="18">
        <f t="shared" si="5"/>
        <v>8480</v>
      </c>
      <c r="G58" s="12"/>
      <c r="H58" s="10"/>
      <c r="I58" s="10"/>
      <c r="J58" s="10"/>
      <c r="K58" s="10"/>
      <c r="XEJ58" s="3"/>
      <c r="XEK58" s="3"/>
    </row>
    <row r="59" s="3" customFormat="1" ht="32" customHeight="1" spans="1:7">
      <c r="A59" s="13">
        <v>104060304</v>
      </c>
      <c r="B59" s="14" t="s">
        <v>67</v>
      </c>
      <c r="C59" s="15" t="s">
        <v>68</v>
      </c>
      <c r="D59" s="16">
        <v>348</v>
      </c>
      <c r="E59" s="16">
        <v>163</v>
      </c>
      <c r="F59" s="18">
        <f t="shared" si="5"/>
        <v>56724</v>
      </c>
      <c r="G59" s="19"/>
    </row>
    <row r="60" s="2" customFormat="1" ht="31" customHeight="1" spans="1:16365">
      <c r="A60" s="13">
        <v>104060305</v>
      </c>
      <c r="B60" s="14" t="s">
        <v>70</v>
      </c>
      <c r="C60" s="15" t="s">
        <v>61</v>
      </c>
      <c r="D60" s="16">
        <v>20</v>
      </c>
      <c r="E60" s="16">
        <v>151</v>
      </c>
      <c r="F60" s="18">
        <f t="shared" si="5"/>
        <v>3020</v>
      </c>
      <c r="G60" s="12"/>
      <c r="H60" s="10"/>
      <c r="I60" s="10"/>
      <c r="J60" s="10"/>
      <c r="K60" s="10"/>
      <c r="XEJ60" s="3"/>
      <c r="XEK60" s="3"/>
    </row>
    <row r="61" s="2" customFormat="1" ht="31" customHeight="1" spans="1:16365">
      <c r="A61" s="13">
        <v>104060306</v>
      </c>
      <c r="B61" s="14" t="s">
        <v>72</v>
      </c>
      <c r="C61" s="15" t="s">
        <v>61</v>
      </c>
      <c r="D61" s="16">
        <v>8</v>
      </c>
      <c r="E61" s="16">
        <v>69</v>
      </c>
      <c r="F61" s="18">
        <f t="shared" si="5"/>
        <v>552</v>
      </c>
      <c r="G61" s="12"/>
      <c r="H61" s="10"/>
      <c r="I61" s="10"/>
      <c r="J61" s="10"/>
      <c r="K61" s="10"/>
      <c r="XEJ61" s="3"/>
      <c r="XEK61" s="3"/>
    </row>
    <row r="62" s="2" customFormat="1" ht="31" customHeight="1" spans="1:16365">
      <c r="A62" s="13">
        <v>104060307</v>
      </c>
      <c r="B62" s="14" t="s">
        <v>74</v>
      </c>
      <c r="C62" s="15" t="s">
        <v>61</v>
      </c>
      <c r="D62" s="16">
        <v>108</v>
      </c>
      <c r="E62" s="16">
        <v>32</v>
      </c>
      <c r="F62" s="18">
        <f t="shared" si="5"/>
        <v>3456</v>
      </c>
      <c r="G62" s="12"/>
      <c r="H62" s="10"/>
      <c r="I62" s="10"/>
      <c r="J62" s="10"/>
      <c r="K62" s="10"/>
      <c r="XEJ62" s="3"/>
      <c r="XEK62" s="3"/>
    </row>
    <row r="63" s="5" customFormat="1" ht="23.5" customHeight="1" spans="1:7">
      <c r="A63" s="24" t="s">
        <v>75</v>
      </c>
      <c r="B63" s="25" t="s">
        <v>76</v>
      </c>
      <c r="C63" s="26" t="s">
        <v>77</v>
      </c>
      <c r="D63" s="27"/>
      <c r="E63" s="27"/>
      <c r="F63" s="28">
        <f>SUM(F64:F65)</f>
        <v>38413.53</v>
      </c>
      <c r="G63" s="19"/>
    </row>
    <row r="64" s="3" customFormat="1" ht="23.5" customHeight="1" spans="1:7">
      <c r="A64" s="13" t="s">
        <v>78</v>
      </c>
      <c r="B64" s="14" t="s">
        <v>79</v>
      </c>
      <c r="C64" s="15" t="s">
        <v>77</v>
      </c>
      <c r="D64" s="29"/>
      <c r="E64" s="29"/>
      <c r="F64" s="30"/>
      <c r="G64" s="19"/>
    </row>
    <row r="65" s="3" customFormat="1" ht="64" customHeight="1" spans="1:7">
      <c r="A65" s="13" t="s">
        <v>80</v>
      </c>
      <c r="B65" s="14" t="s">
        <v>81</v>
      </c>
      <c r="C65" s="15" t="s">
        <v>77</v>
      </c>
      <c r="D65" s="29">
        <v>1</v>
      </c>
      <c r="E65" s="29">
        <v>38414</v>
      </c>
      <c r="F65" s="28">
        <f>(F37+F43)*0.03</f>
        <v>38413.53</v>
      </c>
      <c r="G65" s="12" t="s">
        <v>82</v>
      </c>
    </row>
    <row r="66" s="6" customFormat="1" ht="21" customHeight="1" spans="1:7">
      <c r="A66" s="31" t="s">
        <v>83</v>
      </c>
      <c r="B66" s="31"/>
      <c r="C66" s="31"/>
      <c r="D66" s="31"/>
      <c r="E66" s="31"/>
      <c r="F66" s="32">
        <f>(F37+F43)*0.09</f>
        <v>115240.59</v>
      </c>
      <c r="G66" s="24"/>
    </row>
    <row r="67" s="6" customFormat="1" ht="21" customHeight="1" spans="1:7">
      <c r="A67" s="33" t="s">
        <v>84</v>
      </c>
      <c r="B67" s="33"/>
      <c r="C67" s="33"/>
      <c r="D67" s="33"/>
      <c r="E67" s="33"/>
      <c r="F67" s="32">
        <f>F37+F43+F63+F66</f>
        <v>1434105.12</v>
      </c>
      <c r="G67" s="24"/>
    </row>
    <row r="68" s="2" customFormat="1" ht="25" customHeight="1" spans="1:10">
      <c r="A68" s="11" t="s">
        <v>87</v>
      </c>
      <c r="B68" s="11" t="s">
        <v>88</v>
      </c>
      <c r="C68" s="9"/>
      <c r="D68" s="9"/>
      <c r="E68" s="9"/>
      <c r="F68" s="9"/>
      <c r="G68" s="12"/>
      <c r="H68" s="10"/>
      <c r="I68" s="10"/>
      <c r="J68" s="10"/>
    </row>
    <row r="69" s="2" customFormat="1" ht="31" customHeight="1" spans="1:16365">
      <c r="A69" s="13" t="s">
        <v>10</v>
      </c>
      <c r="B69" s="14" t="s">
        <v>11</v>
      </c>
      <c r="C69" s="15" t="s">
        <v>12</v>
      </c>
      <c r="D69" s="16"/>
      <c r="E69" s="16"/>
      <c r="F69" s="17">
        <f>SUM(F70:F74)</f>
        <v>192201</v>
      </c>
      <c r="G69" s="12"/>
      <c r="H69" s="10"/>
      <c r="I69" s="10"/>
      <c r="J69" s="10"/>
      <c r="K69" s="10"/>
      <c r="XEJ69" s="3"/>
      <c r="XEK69" s="3"/>
    </row>
    <row r="70" s="2" customFormat="1" ht="31" customHeight="1" spans="1:16365">
      <c r="A70" s="13" t="s">
        <v>13</v>
      </c>
      <c r="B70" s="14" t="s">
        <v>14</v>
      </c>
      <c r="C70" s="15" t="s">
        <v>15</v>
      </c>
      <c r="D70" s="16"/>
      <c r="E70" s="16"/>
      <c r="F70" s="18"/>
      <c r="G70" s="12"/>
      <c r="H70" s="10"/>
      <c r="I70" s="10"/>
      <c r="J70" s="10"/>
      <c r="K70" s="10"/>
      <c r="XEJ70" s="3"/>
      <c r="XEK70" s="3"/>
    </row>
    <row r="71" s="2" customFormat="1" ht="31" customHeight="1" spans="1:16365">
      <c r="A71" s="13" t="s">
        <v>16</v>
      </c>
      <c r="B71" s="14" t="s">
        <v>17</v>
      </c>
      <c r="C71" s="15" t="s">
        <v>15</v>
      </c>
      <c r="D71" s="16">
        <v>37</v>
      </c>
      <c r="E71" s="16">
        <v>855</v>
      </c>
      <c r="F71" s="18">
        <f>D71*E71</f>
        <v>31635</v>
      </c>
      <c r="G71" s="12" t="s">
        <v>18</v>
      </c>
      <c r="H71" s="10"/>
      <c r="I71" s="10"/>
      <c r="J71" s="10"/>
      <c r="K71" s="10"/>
      <c r="XEJ71" s="3"/>
      <c r="XEK71" s="3"/>
    </row>
    <row r="72" s="2" customFormat="1" ht="31" customHeight="1" spans="1:16365">
      <c r="A72" s="13" t="s">
        <v>19</v>
      </c>
      <c r="B72" s="14" t="s">
        <v>20</v>
      </c>
      <c r="C72" s="15" t="s">
        <v>21</v>
      </c>
      <c r="D72" s="16">
        <v>203</v>
      </c>
      <c r="E72" s="16">
        <v>725</v>
      </c>
      <c r="F72" s="18">
        <f>D72*E72</f>
        <v>147175</v>
      </c>
      <c r="G72" s="12"/>
      <c r="H72" s="10"/>
      <c r="I72" s="10"/>
      <c r="J72" s="10"/>
      <c r="K72" s="10"/>
      <c r="XEJ72" s="3"/>
      <c r="XEK72" s="3"/>
    </row>
    <row r="73" s="3" customFormat="1" ht="23.5" customHeight="1" spans="1:7">
      <c r="A73" s="13" t="s">
        <v>22</v>
      </c>
      <c r="B73" s="14" t="s">
        <v>23</v>
      </c>
      <c r="C73" s="15" t="s">
        <v>24</v>
      </c>
      <c r="D73" s="16">
        <v>1</v>
      </c>
      <c r="E73" s="16">
        <v>1127</v>
      </c>
      <c r="F73" s="18">
        <f>D73*E73</f>
        <v>1127</v>
      </c>
      <c r="G73" s="19"/>
    </row>
    <row r="74" s="4" customFormat="1" ht="31" customHeight="1" spans="1:11">
      <c r="A74" s="13" t="s">
        <v>25</v>
      </c>
      <c r="B74" s="14" t="s">
        <v>26</v>
      </c>
      <c r="C74" s="15" t="s">
        <v>15</v>
      </c>
      <c r="D74" s="16">
        <v>3</v>
      </c>
      <c r="E74" s="16">
        <v>4088</v>
      </c>
      <c r="F74" s="18">
        <f>D74*E74</f>
        <v>12264</v>
      </c>
      <c r="G74" s="20" t="s">
        <v>27</v>
      </c>
      <c r="H74" s="21"/>
      <c r="I74" s="21"/>
      <c r="J74" s="21"/>
      <c r="K74" s="21"/>
    </row>
    <row r="75" s="2" customFormat="1" ht="31" customHeight="1" spans="1:16365">
      <c r="A75" s="13" t="s">
        <v>31</v>
      </c>
      <c r="B75" s="14" t="s">
        <v>32</v>
      </c>
      <c r="C75" s="15" t="s">
        <v>33</v>
      </c>
      <c r="D75" s="16"/>
      <c r="E75" s="16"/>
      <c r="F75" s="22">
        <f>SUM(F78:F94)</f>
        <v>102898.8</v>
      </c>
      <c r="G75" s="12"/>
      <c r="H75" s="10"/>
      <c r="I75" s="10"/>
      <c r="J75" s="10"/>
      <c r="K75" s="10"/>
      <c r="XEJ75" s="3"/>
      <c r="XEK75" s="3"/>
    </row>
    <row r="76" s="2" customFormat="1" ht="31" customHeight="1" spans="1:16365">
      <c r="A76" s="13" t="s">
        <v>34</v>
      </c>
      <c r="B76" s="14" t="s">
        <v>35</v>
      </c>
      <c r="C76" s="15" t="s">
        <v>36</v>
      </c>
      <c r="D76" s="16"/>
      <c r="E76" s="16"/>
      <c r="F76" s="18"/>
      <c r="G76" s="12"/>
      <c r="H76" s="10"/>
      <c r="I76" s="10"/>
      <c r="J76" s="10"/>
      <c r="K76" s="10"/>
      <c r="XEJ76" s="3"/>
      <c r="XEK76" s="3"/>
    </row>
    <row r="77" s="2" customFormat="1" ht="31" customHeight="1" spans="1:16365">
      <c r="A77" s="13" t="s">
        <v>37</v>
      </c>
      <c r="B77" s="14" t="s">
        <v>38</v>
      </c>
      <c r="C77" s="15" t="s">
        <v>39</v>
      </c>
      <c r="D77" s="23"/>
      <c r="E77" s="16"/>
      <c r="F77" s="18"/>
      <c r="G77" s="12"/>
      <c r="H77" s="10"/>
      <c r="I77" s="10"/>
      <c r="J77" s="10"/>
      <c r="K77" s="10"/>
      <c r="XEJ77" s="3"/>
      <c r="XEK77" s="3"/>
    </row>
    <row r="78" s="2" customFormat="1" ht="31" customHeight="1" spans="1:16365">
      <c r="A78" s="13" t="s">
        <v>40</v>
      </c>
      <c r="B78" s="14" t="s">
        <v>41</v>
      </c>
      <c r="C78" s="15" t="s">
        <v>42</v>
      </c>
      <c r="D78" s="23">
        <v>954</v>
      </c>
      <c r="E78" s="16">
        <v>26</v>
      </c>
      <c r="F78" s="18">
        <f t="shared" ref="F75:F82" si="6">D78*E78</f>
        <v>24804</v>
      </c>
      <c r="G78" s="12"/>
      <c r="H78" s="10"/>
      <c r="I78" s="10"/>
      <c r="J78" s="10"/>
      <c r="K78" s="10"/>
      <c r="XEJ78" s="3"/>
      <c r="XEK78" s="3"/>
    </row>
    <row r="79" s="2" customFormat="1" ht="31" customHeight="1" spans="1:16365">
      <c r="A79" s="13" t="s">
        <v>43</v>
      </c>
      <c r="B79" s="14" t="s">
        <v>44</v>
      </c>
      <c r="C79" s="15" t="s">
        <v>42</v>
      </c>
      <c r="D79" s="23">
        <v>168</v>
      </c>
      <c r="E79" s="16">
        <v>48</v>
      </c>
      <c r="F79" s="18">
        <f t="shared" si="6"/>
        <v>8064</v>
      </c>
      <c r="G79" s="12"/>
      <c r="H79" s="10"/>
      <c r="I79" s="10"/>
      <c r="J79" s="10"/>
      <c r="K79" s="10"/>
      <c r="XEJ79" s="3"/>
      <c r="XEK79" s="3"/>
    </row>
    <row r="80" s="2" customFormat="1" ht="31" customHeight="1" spans="1:16365">
      <c r="A80" s="13" t="s">
        <v>45</v>
      </c>
      <c r="B80" s="14" t="s">
        <v>46</v>
      </c>
      <c r="C80" s="15" t="s">
        <v>47</v>
      </c>
      <c r="D80" s="23">
        <v>95</v>
      </c>
      <c r="E80" s="16">
        <v>193</v>
      </c>
      <c r="F80" s="18">
        <f t="shared" si="6"/>
        <v>18335</v>
      </c>
      <c r="G80" s="12"/>
      <c r="H80" s="10"/>
      <c r="I80" s="10"/>
      <c r="J80" s="10"/>
      <c r="K80" s="10"/>
      <c r="XEJ80" s="3"/>
      <c r="XEK80" s="3"/>
    </row>
    <row r="81" s="2" customFormat="1" ht="32" customHeight="1" spans="1:16365">
      <c r="A81" s="13" t="s">
        <v>48</v>
      </c>
      <c r="B81" s="14" t="s">
        <v>49</v>
      </c>
      <c r="C81" s="15" t="s">
        <v>47</v>
      </c>
      <c r="D81" s="23">
        <v>67</v>
      </c>
      <c r="E81" s="16">
        <v>193</v>
      </c>
      <c r="F81" s="18">
        <f t="shared" si="6"/>
        <v>12931</v>
      </c>
      <c r="G81" s="12"/>
      <c r="H81" s="10"/>
      <c r="I81" s="10"/>
      <c r="J81" s="10"/>
      <c r="K81" s="10"/>
      <c r="XEJ81" s="3"/>
      <c r="XEK81" s="3"/>
    </row>
    <row r="82" s="2" customFormat="1" ht="32" customHeight="1" spans="1:16365">
      <c r="A82" s="13" t="s">
        <v>50</v>
      </c>
      <c r="B82" s="14" t="s">
        <v>51</v>
      </c>
      <c r="C82" s="15" t="s">
        <v>39</v>
      </c>
      <c r="D82" s="23">
        <v>26</v>
      </c>
      <c r="E82" s="16">
        <v>141</v>
      </c>
      <c r="F82" s="18">
        <f t="shared" si="6"/>
        <v>3666</v>
      </c>
      <c r="G82" s="12"/>
      <c r="H82" s="10"/>
      <c r="I82" s="10"/>
      <c r="J82" s="10"/>
      <c r="K82" s="10"/>
      <c r="XEJ82" s="3"/>
      <c r="XEK82" s="3"/>
    </row>
    <row r="83" s="2" customFormat="1" ht="32" customHeight="1" spans="1:16365">
      <c r="A83" s="13" t="s">
        <v>52</v>
      </c>
      <c r="B83" s="14" t="s">
        <v>53</v>
      </c>
      <c r="C83" s="15" t="s">
        <v>39</v>
      </c>
      <c r="D83" s="16"/>
      <c r="E83" s="16"/>
      <c r="F83" s="18"/>
      <c r="G83" s="12"/>
      <c r="H83" s="10"/>
      <c r="I83" s="10"/>
      <c r="J83" s="10"/>
      <c r="K83" s="10"/>
      <c r="XEJ83" s="3"/>
      <c r="XEK83" s="3"/>
    </row>
    <row r="84" s="2" customFormat="1" ht="32" customHeight="1" spans="1:16365">
      <c r="A84" s="13" t="s">
        <v>54</v>
      </c>
      <c r="B84" s="14" t="s">
        <v>41</v>
      </c>
      <c r="C84" s="15" t="s">
        <v>42</v>
      </c>
      <c r="D84" s="16">
        <v>191</v>
      </c>
      <c r="E84" s="16">
        <v>26</v>
      </c>
      <c r="F84" s="18">
        <f t="shared" ref="F84:F86" si="7">D84*E84</f>
        <v>4966</v>
      </c>
      <c r="G84" s="12"/>
      <c r="H84" s="10"/>
      <c r="I84" s="10"/>
      <c r="J84" s="10"/>
      <c r="K84" s="10"/>
      <c r="XEJ84" s="3"/>
      <c r="XEK84" s="3"/>
    </row>
    <row r="85" s="2" customFormat="1" ht="32" customHeight="1" spans="1:16365">
      <c r="A85" s="13" t="s">
        <v>89</v>
      </c>
      <c r="B85" s="14" t="s">
        <v>46</v>
      </c>
      <c r="C85" s="15" t="s">
        <v>47</v>
      </c>
      <c r="D85" s="16">
        <v>42</v>
      </c>
      <c r="E85" s="16">
        <v>193</v>
      </c>
      <c r="F85" s="18">
        <f t="shared" si="7"/>
        <v>8106</v>
      </c>
      <c r="G85" s="12"/>
      <c r="H85" s="10"/>
      <c r="I85" s="10"/>
      <c r="J85" s="10"/>
      <c r="K85" s="10"/>
      <c r="XEJ85" s="3"/>
      <c r="XEK85" s="3"/>
    </row>
    <row r="86" s="2" customFormat="1" ht="32" customHeight="1" spans="1:16365">
      <c r="A86" s="13" t="s">
        <v>55</v>
      </c>
      <c r="B86" s="14" t="s">
        <v>49</v>
      </c>
      <c r="C86" s="15" t="s">
        <v>47</v>
      </c>
      <c r="D86" s="16">
        <v>17</v>
      </c>
      <c r="E86" s="16">
        <v>193</v>
      </c>
      <c r="F86" s="18">
        <f t="shared" si="7"/>
        <v>3281</v>
      </c>
      <c r="G86" s="12"/>
      <c r="H86" s="10"/>
      <c r="I86" s="10"/>
      <c r="J86" s="10"/>
      <c r="K86" s="10"/>
      <c r="XEJ86" s="3"/>
      <c r="XEK86" s="3"/>
    </row>
    <row r="87" s="2" customFormat="1" ht="32" customHeight="1" spans="1:16365">
      <c r="A87" s="13" t="s">
        <v>57</v>
      </c>
      <c r="B87" s="14" t="s">
        <v>58</v>
      </c>
      <c r="C87" s="15" t="s">
        <v>39</v>
      </c>
      <c r="D87" s="16"/>
      <c r="E87" s="16"/>
      <c r="F87" s="18"/>
      <c r="G87" s="12"/>
      <c r="H87" s="10"/>
      <c r="I87" s="10"/>
      <c r="J87" s="10"/>
      <c r="K87" s="10"/>
      <c r="XEJ87" s="3"/>
      <c r="XEK87" s="3"/>
    </row>
    <row r="88" s="2" customFormat="1" ht="32" customHeight="1" spans="1:16365">
      <c r="A88" s="13">
        <v>104060301</v>
      </c>
      <c r="B88" s="14" t="s">
        <v>60</v>
      </c>
      <c r="C88" s="15" t="s">
        <v>61</v>
      </c>
      <c r="D88" s="16">
        <v>35</v>
      </c>
      <c r="E88" s="16">
        <v>33</v>
      </c>
      <c r="F88" s="18">
        <f t="shared" ref="F88:F94" si="8">D88*E88</f>
        <v>1155</v>
      </c>
      <c r="G88" s="12"/>
      <c r="H88" s="10"/>
      <c r="I88" s="10"/>
      <c r="J88" s="10"/>
      <c r="K88" s="10"/>
      <c r="XEJ88" s="3"/>
      <c r="XEK88" s="3"/>
    </row>
    <row r="89" s="2" customFormat="1" ht="32" customHeight="1" spans="1:16365">
      <c r="A89" s="13">
        <v>104060302</v>
      </c>
      <c r="B89" s="14" t="s">
        <v>63</v>
      </c>
      <c r="C89" s="15" t="s">
        <v>61</v>
      </c>
      <c r="D89" s="16">
        <v>36</v>
      </c>
      <c r="E89" s="16">
        <v>25</v>
      </c>
      <c r="F89" s="18">
        <f t="shared" si="8"/>
        <v>900</v>
      </c>
      <c r="G89" s="12"/>
      <c r="H89" s="10"/>
      <c r="I89" s="10"/>
      <c r="J89" s="10"/>
      <c r="K89" s="10"/>
      <c r="XEJ89" s="3"/>
      <c r="XEK89" s="3"/>
    </row>
    <row r="90" s="2" customFormat="1" ht="32" customHeight="1" spans="1:16365">
      <c r="A90" s="13">
        <v>104060303</v>
      </c>
      <c r="B90" s="14" t="s">
        <v>65</v>
      </c>
      <c r="C90" s="15" t="s">
        <v>61</v>
      </c>
      <c r="D90" s="16">
        <v>25</v>
      </c>
      <c r="E90" s="16">
        <v>80</v>
      </c>
      <c r="F90" s="18">
        <f t="shared" si="8"/>
        <v>2000</v>
      </c>
      <c r="G90" s="12"/>
      <c r="H90" s="10"/>
      <c r="I90" s="10"/>
      <c r="J90" s="10"/>
      <c r="K90" s="10"/>
      <c r="XEJ90" s="3"/>
      <c r="XEK90" s="3"/>
    </row>
    <row r="91" s="3" customFormat="1" ht="27" customHeight="1" spans="1:7">
      <c r="A91" s="13">
        <v>104060304</v>
      </c>
      <c r="B91" s="14" t="s">
        <v>67</v>
      </c>
      <c r="C91" s="15" t="s">
        <v>68</v>
      </c>
      <c r="D91" s="16">
        <v>69.6</v>
      </c>
      <c r="E91" s="16">
        <v>163</v>
      </c>
      <c r="F91" s="18">
        <f t="shared" si="8"/>
        <v>11344.8</v>
      </c>
      <c r="G91" s="19"/>
    </row>
    <row r="92" s="2" customFormat="1" ht="31" customHeight="1" spans="1:16365">
      <c r="A92" s="13">
        <v>104060305</v>
      </c>
      <c r="B92" s="14" t="s">
        <v>70</v>
      </c>
      <c r="C92" s="15" t="s">
        <v>61</v>
      </c>
      <c r="D92" s="16">
        <v>12</v>
      </c>
      <c r="E92" s="16">
        <v>151</v>
      </c>
      <c r="F92" s="18">
        <f t="shared" si="8"/>
        <v>1812</v>
      </c>
      <c r="G92" s="12"/>
      <c r="H92" s="10"/>
      <c r="I92" s="10"/>
      <c r="J92" s="10"/>
      <c r="K92" s="10"/>
      <c r="XEJ92" s="3"/>
      <c r="XEK92" s="3"/>
    </row>
    <row r="93" s="2" customFormat="1" ht="31" customHeight="1" spans="1:16365">
      <c r="A93" s="13">
        <v>104060306</v>
      </c>
      <c r="B93" s="14" t="s">
        <v>72</v>
      </c>
      <c r="C93" s="15" t="s">
        <v>61</v>
      </c>
      <c r="D93" s="16">
        <v>6</v>
      </c>
      <c r="E93" s="16">
        <v>69</v>
      </c>
      <c r="F93" s="18">
        <f t="shared" si="8"/>
        <v>414</v>
      </c>
      <c r="G93" s="12"/>
      <c r="H93" s="10"/>
      <c r="I93" s="10"/>
      <c r="J93" s="10"/>
      <c r="K93" s="10"/>
      <c r="XEJ93" s="3"/>
      <c r="XEK93" s="3"/>
    </row>
    <row r="94" s="2" customFormat="1" ht="31" customHeight="1" spans="1:16365">
      <c r="A94" s="13">
        <v>104060307</v>
      </c>
      <c r="B94" s="14" t="s">
        <v>74</v>
      </c>
      <c r="C94" s="15" t="s">
        <v>61</v>
      </c>
      <c r="D94" s="16">
        <v>35</v>
      </c>
      <c r="E94" s="16">
        <v>32</v>
      </c>
      <c r="F94" s="18">
        <f t="shared" si="8"/>
        <v>1120</v>
      </c>
      <c r="G94" s="12"/>
      <c r="H94" s="10"/>
      <c r="I94" s="10"/>
      <c r="J94" s="10"/>
      <c r="K94" s="10"/>
      <c r="XEJ94" s="3"/>
      <c r="XEK94" s="3"/>
    </row>
    <row r="95" s="5" customFormat="1" ht="23.5" customHeight="1" spans="1:7">
      <c r="A95" s="24" t="s">
        <v>75</v>
      </c>
      <c r="B95" s="25" t="s">
        <v>76</v>
      </c>
      <c r="C95" s="26" t="s">
        <v>77</v>
      </c>
      <c r="D95" s="27"/>
      <c r="E95" s="27"/>
      <c r="F95" s="28">
        <f>SUM(F96:F97)</f>
        <v>8852.994</v>
      </c>
      <c r="G95" s="19"/>
    </row>
    <row r="96" s="3" customFormat="1" ht="23.5" customHeight="1" spans="1:7">
      <c r="A96" s="13" t="s">
        <v>78</v>
      </c>
      <c r="B96" s="14" t="s">
        <v>79</v>
      </c>
      <c r="C96" s="15" t="s">
        <v>77</v>
      </c>
      <c r="D96" s="29"/>
      <c r="E96" s="29"/>
      <c r="F96" s="30"/>
      <c r="G96" s="19"/>
    </row>
    <row r="97" s="3" customFormat="1" ht="66" customHeight="1" spans="1:7">
      <c r="A97" s="13" t="s">
        <v>80</v>
      </c>
      <c r="B97" s="14" t="s">
        <v>81</v>
      </c>
      <c r="C97" s="15" t="s">
        <v>77</v>
      </c>
      <c r="D97" s="29">
        <v>1</v>
      </c>
      <c r="E97" s="29">
        <v>8853</v>
      </c>
      <c r="F97" s="28">
        <f>(F69+F75)*0.03</f>
        <v>8852.994</v>
      </c>
      <c r="G97" s="12" t="s">
        <v>82</v>
      </c>
    </row>
    <row r="98" s="6" customFormat="1" ht="21" customHeight="1" spans="1:7">
      <c r="A98" s="31" t="s">
        <v>83</v>
      </c>
      <c r="B98" s="31"/>
      <c r="C98" s="31"/>
      <c r="D98" s="31"/>
      <c r="E98" s="31"/>
      <c r="F98" s="32">
        <f>(F69+F75)*0.09</f>
        <v>26558.982</v>
      </c>
      <c r="G98" s="24"/>
    </row>
    <row r="99" s="6" customFormat="1" ht="21" customHeight="1" spans="1:7">
      <c r="A99" s="33" t="s">
        <v>84</v>
      </c>
      <c r="B99" s="33"/>
      <c r="C99" s="33"/>
      <c r="D99" s="33"/>
      <c r="E99" s="33"/>
      <c r="F99" s="28">
        <f>F69+F75+F95+F98</f>
        <v>330511.776</v>
      </c>
      <c r="G99" s="24"/>
    </row>
    <row r="100" ht="30" customHeight="1" spans="1:7">
      <c r="A100" s="34" t="s">
        <v>90</v>
      </c>
      <c r="B100" s="34"/>
      <c r="C100" s="34"/>
      <c r="D100" s="34"/>
      <c r="E100" s="35"/>
      <c r="F100" s="28">
        <f>F99+F67+F35</f>
        <v>3778427.296</v>
      </c>
      <c r="G100" s="36"/>
    </row>
  </sheetData>
  <mergeCells count="8">
    <mergeCell ref="A1:G1"/>
    <mergeCell ref="A34:E34"/>
    <mergeCell ref="A35:E35"/>
    <mergeCell ref="A66:E66"/>
    <mergeCell ref="A67:E67"/>
    <mergeCell ref="A98:E98"/>
    <mergeCell ref="A99:E99"/>
    <mergeCell ref="A100:E10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张向莉</cp:lastModifiedBy>
  <dcterms:created xsi:type="dcterms:W3CDTF">2025-03-05T02:21:00Z</dcterms:created>
  <dcterms:modified xsi:type="dcterms:W3CDTF">2025-03-13T02:31:22Z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3D879960D33B49379E08F9B6FF242710_13</vt:lpwstr>
  </property>
  <property fmtid="{D5CDD505-2E9C-101B-9397-08002B2CF9AE}" pid="3" name="KSOProductBuildVer">
    <vt:lpwstr>2052-12.1.0.16399</vt:lpwstr>
  </property>
</Properties>
</file>